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30" windowHeight="7125"/>
  </bookViews>
  <sheets>
    <sheet name="Tasks 3 and 4" sheetId="1" r:id="rId1"/>
    <sheet name="Tasks 5 and 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2" l="1"/>
  <c r="E26" i="2"/>
  <c r="E25" i="2"/>
  <c r="E28" i="2"/>
  <c r="D18" i="2"/>
  <c r="D11" i="2"/>
  <c r="D17" i="2"/>
  <c r="D16" i="2"/>
  <c r="D15" i="2"/>
  <c r="D14" i="2"/>
  <c r="D13" i="2"/>
  <c r="D12" i="2"/>
  <c r="D10" i="2"/>
  <c r="D9" i="2"/>
  <c r="J13" i="2" l="1"/>
  <c r="D28" i="2" l="1"/>
  <c r="D27" i="2"/>
  <c r="D26" i="2"/>
  <c r="D25" i="2"/>
  <c r="K5" i="1" l="1"/>
  <c r="K22" i="1"/>
  <c r="K40" i="1"/>
  <c r="F37" i="1"/>
  <c r="E37" i="1"/>
  <c r="D37" i="1"/>
  <c r="F21" i="1"/>
  <c r="E21" i="1"/>
  <c r="D21" i="1"/>
</calcChain>
</file>

<file path=xl/sharedStrings.xml><?xml version="1.0" encoding="utf-8"?>
<sst xmlns="http://schemas.openxmlformats.org/spreadsheetml/2006/main" count="95" uniqueCount="66">
  <si>
    <t>University</t>
  </si>
  <si>
    <t>University of Leicester</t>
  </si>
  <si>
    <t>University of Cardiff</t>
  </si>
  <si>
    <t>University of Newcastle</t>
  </si>
  <si>
    <t>University of Bristol</t>
  </si>
  <si>
    <t>%</t>
  </si>
  <si>
    <t>£</t>
  </si>
  <si>
    <t>University of Oxford</t>
  </si>
  <si>
    <t>University College London</t>
  </si>
  <si>
    <t>University of Exeter</t>
  </si>
  <si>
    <t>University of Norwich</t>
  </si>
  <si>
    <t>University of Portsmouth</t>
  </si>
  <si>
    <t>University of Reading</t>
  </si>
  <si>
    <t xml:space="preserve">Correlation = </t>
  </si>
  <si>
    <t>Plotted data</t>
  </si>
  <si>
    <t>Outlier removed</t>
  </si>
  <si>
    <t>Extraplolation</t>
  </si>
  <si>
    <t>Interpolation</t>
  </si>
  <si>
    <t>Civil Engineering</t>
  </si>
  <si>
    <t>Marketing</t>
  </si>
  <si>
    <t>Extracted data</t>
  </si>
  <si>
    <t>Starting</t>
  </si>
  <si>
    <t>Median</t>
  </si>
  <si>
    <t>Mode</t>
  </si>
  <si>
    <t>Salary range</t>
  </si>
  <si>
    <t>http://www.thecompleteuniversityguide.co.uk/student-loan-repayment-calculator</t>
  </si>
  <si>
    <t>Range</t>
  </si>
  <si>
    <t>Frequency</t>
  </si>
  <si>
    <t>Midpoint</t>
  </si>
  <si>
    <t>DATA AND ANALYSIS FOR TASKS 3 AND 4</t>
  </si>
  <si>
    <t>TASK 3</t>
  </si>
  <si>
    <t>TASK 4</t>
  </si>
  <si>
    <t>Acturial work</t>
  </si>
  <si>
    <t>Management</t>
  </si>
  <si>
    <t>Information technology</t>
  </si>
  <si>
    <t>Retail management</t>
  </si>
  <si>
    <t>Veterinary science</t>
  </si>
  <si>
    <t>Mechanical engineering</t>
  </si>
  <si>
    <t>Science</t>
  </si>
  <si>
    <t>Accountancy</t>
  </si>
  <si>
    <t>£25,000≤x&lt;£26,000</t>
  </si>
  <si>
    <t>£26,000≤x&lt;£27,000</t>
  </si>
  <si>
    <t>£27,000≤x&lt;£28,000</t>
  </si>
  <si>
    <t>£28,000≤x&lt;£29,000</t>
  </si>
  <si>
    <t xml:space="preserve">Monthly </t>
  </si>
  <si>
    <t>(£)</t>
  </si>
  <si>
    <t>salary</t>
  </si>
  <si>
    <t>Data not factual and has been created to illustrate possible relationships</t>
  </si>
  <si>
    <t>Mean</t>
  </si>
  <si>
    <t>Mean all data</t>
  </si>
  <si>
    <t>DATA AND ANALYSIS FOR TASKS 5 AND 6</t>
  </si>
  <si>
    <t>Student</t>
  </si>
  <si>
    <t>population</t>
  </si>
  <si>
    <t xml:space="preserve">Weekly </t>
  </si>
  <si>
    <t>rent</t>
  </si>
  <si>
    <t>cost</t>
  </si>
  <si>
    <t>House</t>
  </si>
  <si>
    <t>repayment</t>
  </si>
  <si>
    <r>
      <t>Note: monthly repayment calculation</t>
    </r>
    <r>
      <rPr>
        <sz val="12"/>
        <color rgb="FF000000"/>
        <rFont val="Calibri"/>
        <family val="2"/>
        <scheme val="minor"/>
      </rPr>
      <t xml:space="preserve"> The earnings threshold is currently (2018) </t>
    </r>
  </si>
  <si>
    <r>
      <t xml:space="preserve">£25000 per year (or </t>
    </r>
    <r>
      <rPr>
        <sz val="12"/>
        <color rgb="FFFF0000"/>
        <rFont val="Calibri"/>
        <family val="2"/>
        <scheme val="minor"/>
      </rPr>
      <t xml:space="preserve">£2083 </t>
    </r>
    <r>
      <rPr>
        <sz val="12"/>
        <color rgb="FF000000"/>
        <rFont val="Calibri"/>
        <family val="2"/>
        <scheme val="minor"/>
      </rPr>
      <t xml:space="preserve">per month) and 9% is paid on the excess over the </t>
    </r>
  </si>
  <si>
    <t xml:space="preserve">threshold. For example, if you are paid monthly and earn £2,500 before tax per </t>
  </si>
  <si>
    <t xml:space="preserve">month you would repay 9% of the difference between what you earn and what the </t>
  </si>
  <si>
    <t xml:space="preserve">threshold is: £2,500 - £2,083 = £417, 9% of £250 = £37.53 So your student loan </t>
  </si>
  <si>
    <t xml:space="preserve">repayment would be £37.53 a month (in fact, the amounts are rounded down so </t>
  </si>
  <si>
    <t xml:space="preserve">the actual payment would be £37). </t>
  </si>
  <si>
    <t>£29,000≤x&lt;£30,000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</si>
</sst>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Font="1"/>
    <xf numFmtId="2" fontId="3" fillId="2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0" fillId="0" borderId="0" xfId="0" applyFill="1"/>
    <xf numFmtId="0" fontId="4" fillId="0" borderId="0" xfId="0" applyFont="1" applyFill="1" applyAlignment="1">
      <alignment horizontal="right"/>
    </xf>
    <xf numFmtId="3" fontId="0" fillId="0" borderId="0" xfId="0" applyNumberForma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/>
    </xf>
    <xf numFmtId="3" fontId="14" fillId="4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Weekly</a:t>
            </a:r>
            <a:r>
              <a:rPr lang="en-US" b="1" baseline="0"/>
              <a:t> rental by student population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9247553087098"/>
          <c:y val="0.16708333333333336"/>
          <c:w val="0.82877421559195019"/>
          <c:h val="0.6394959873558618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'Tasks 3 and 4'!$F$10:$F$19</c:f>
              <c:numCache>
                <c:formatCode>0.00</c:formatCode>
                <c:ptCount val="10"/>
                <c:pt idx="0">
                  <c:v>11.46</c:v>
                </c:pt>
                <c:pt idx="1">
                  <c:v>12.05</c:v>
                </c:pt>
                <c:pt idx="2">
                  <c:v>16.84</c:v>
                </c:pt>
                <c:pt idx="3">
                  <c:v>18.63</c:v>
                </c:pt>
                <c:pt idx="4">
                  <c:v>9</c:v>
                </c:pt>
                <c:pt idx="5">
                  <c:v>10.5</c:v>
                </c:pt>
                <c:pt idx="6">
                  <c:v>12.09</c:v>
                </c:pt>
                <c:pt idx="7">
                  <c:v>26.69</c:v>
                </c:pt>
                <c:pt idx="8">
                  <c:v>13.83</c:v>
                </c:pt>
                <c:pt idx="9">
                  <c:v>14.7</c:v>
                </c:pt>
              </c:numCache>
            </c:numRef>
          </c:xVal>
          <c:yVal>
            <c:numRef>
              <c:f>'Tasks 3 and 4'!$E$10:$E$19</c:f>
              <c:numCache>
                <c:formatCode>0.00</c:formatCode>
                <c:ptCount val="10"/>
                <c:pt idx="0">
                  <c:v>130.33000000000001</c:v>
                </c:pt>
                <c:pt idx="1">
                  <c:v>114.28</c:v>
                </c:pt>
                <c:pt idx="2">
                  <c:v>81.47</c:v>
                </c:pt>
                <c:pt idx="3">
                  <c:v>117.25</c:v>
                </c:pt>
                <c:pt idx="4">
                  <c:v>90.55</c:v>
                </c:pt>
                <c:pt idx="5">
                  <c:v>95</c:v>
                </c:pt>
                <c:pt idx="6">
                  <c:v>91.8</c:v>
                </c:pt>
                <c:pt idx="7">
                  <c:v>135.83000000000001</c:v>
                </c:pt>
                <c:pt idx="8">
                  <c:v>101.61</c:v>
                </c:pt>
                <c:pt idx="9">
                  <c:v>115.79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3F-4AB0-81AA-8020D5049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88152"/>
        <c:axId val="310288544"/>
      </c:scatterChart>
      <c:valAx>
        <c:axId val="310288152"/>
        <c:scaling>
          <c:orientation val="minMax"/>
          <c:max val="30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Proportion of students out of entire population (%)</a:t>
                </a:r>
              </a:p>
            </c:rich>
          </c:tx>
          <c:layout>
            <c:manualLayout>
              <c:xMode val="edge"/>
              <c:yMode val="edge"/>
              <c:x val="0.20910427813014926"/>
              <c:y val="0.90303985831501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88544"/>
        <c:crosses val="autoZero"/>
        <c:crossBetween val="midCat"/>
        <c:majorUnit val="2"/>
      </c:valAx>
      <c:valAx>
        <c:axId val="31028854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Weekly rent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88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Weekly rental</a:t>
            </a:r>
            <a:r>
              <a:rPr lang="en-US" b="1" baseline="0"/>
              <a:t> by house price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61186840086066"/>
          <c:y val="0.19388815607791557"/>
          <c:w val="0.79834831079956536"/>
          <c:h val="0.585177552015884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'Tasks 3 and 4'!$D$10:$D$19</c:f>
              <c:numCache>
                <c:formatCode>General</c:formatCode>
                <c:ptCount val="10"/>
                <c:pt idx="0">
                  <c:v>420000</c:v>
                </c:pt>
                <c:pt idx="1">
                  <c:v>205000</c:v>
                </c:pt>
                <c:pt idx="2">
                  <c:v>165250</c:v>
                </c:pt>
                <c:pt idx="3">
                  <c:v>335000</c:v>
                </c:pt>
                <c:pt idx="4">
                  <c:v>120500</c:v>
                </c:pt>
                <c:pt idx="5">
                  <c:v>145000</c:v>
                </c:pt>
                <c:pt idx="6">
                  <c:v>242500</c:v>
                </c:pt>
                <c:pt idx="7">
                  <c:v>340000</c:v>
                </c:pt>
                <c:pt idx="8">
                  <c:v>325625</c:v>
                </c:pt>
                <c:pt idx="9">
                  <c:v>440000</c:v>
                </c:pt>
              </c:numCache>
            </c:numRef>
          </c:xVal>
          <c:yVal>
            <c:numRef>
              <c:f>'Tasks 3 and 4'!$E$10:$E$19</c:f>
              <c:numCache>
                <c:formatCode>0.00</c:formatCode>
                <c:ptCount val="10"/>
                <c:pt idx="0">
                  <c:v>130.33000000000001</c:v>
                </c:pt>
                <c:pt idx="1">
                  <c:v>114.28</c:v>
                </c:pt>
                <c:pt idx="2">
                  <c:v>81.47</c:v>
                </c:pt>
                <c:pt idx="3">
                  <c:v>117.25</c:v>
                </c:pt>
                <c:pt idx="4">
                  <c:v>90.55</c:v>
                </c:pt>
                <c:pt idx="5">
                  <c:v>95</c:v>
                </c:pt>
                <c:pt idx="6">
                  <c:v>91.8</c:v>
                </c:pt>
                <c:pt idx="7">
                  <c:v>135.83000000000001</c:v>
                </c:pt>
                <c:pt idx="8">
                  <c:v>101.61</c:v>
                </c:pt>
                <c:pt idx="9">
                  <c:v>115.79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1B-4550-9381-4C4F5460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89328"/>
        <c:axId val="310289720"/>
      </c:scatterChart>
      <c:valAx>
        <c:axId val="3102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Mean house purchase price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89720"/>
        <c:crosses val="autoZero"/>
        <c:crossBetween val="midCat"/>
      </c:valAx>
      <c:valAx>
        <c:axId val="3102897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Weekly rent (£)</a:t>
                </a:r>
              </a:p>
            </c:rich>
          </c:tx>
          <c:layout>
            <c:manualLayout>
              <c:xMode val="edge"/>
              <c:yMode val="edge"/>
              <c:x val="3.5906994143092959E-2"/>
              <c:y val="0.29211782638512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Weekly</a:t>
            </a:r>
            <a:r>
              <a:rPr lang="en-US" b="1" baseline="0"/>
              <a:t> rental by student population - OUTLIER REMOVED</a:t>
            </a:r>
            <a:endParaRPr lang="en-US" b="1"/>
          </a:p>
        </c:rich>
      </c:tx>
      <c:layout>
        <c:manualLayout>
          <c:xMode val="edge"/>
          <c:yMode val="edge"/>
          <c:x val="0.18469748292165997"/>
          <c:y val="2.4735144062737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67361785068377"/>
          <c:y val="0.16708333333333336"/>
          <c:w val="0.82999308153330864"/>
          <c:h val="0.6394959873558618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'Tasks 3 and 4'!$F$26:$F$35</c:f>
              <c:numCache>
                <c:formatCode>0.00</c:formatCode>
                <c:ptCount val="10"/>
                <c:pt idx="0">
                  <c:v>11.46</c:v>
                </c:pt>
                <c:pt idx="1">
                  <c:v>12.05</c:v>
                </c:pt>
                <c:pt idx="2">
                  <c:v>16.84</c:v>
                </c:pt>
                <c:pt idx="3">
                  <c:v>18.63</c:v>
                </c:pt>
                <c:pt idx="4">
                  <c:v>9</c:v>
                </c:pt>
                <c:pt idx="5">
                  <c:v>10.5</c:v>
                </c:pt>
                <c:pt idx="6">
                  <c:v>12.09</c:v>
                </c:pt>
                <c:pt idx="8">
                  <c:v>13.83</c:v>
                </c:pt>
                <c:pt idx="9">
                  <c:v>14.7</c:v>
                </c:pt>
              </c:numCache>
            </c:numRef>
          </c:xVal>
          <c:yVal>
            <c:numRef>
              <c:f>'Tasks 3 and 4'!$E$26:$E$35</c:f>
              <c:numCache>
                <c:formatCode>0.00</c:formatCode>
                <c:ptCount val="10"/>
                <c:pt idx="0">
                  <c:v>130.33000000000001</c:v>
                </c:pt>
                <c:pt idx="1">
                  <c:v>114.28</c:v>
                </c:pt>
                <c:pt idx="2">
                  <c:v>81.47</c:v>
                </c:pt>
                <c:pt idx="3">
                  <c:v>117.25</c:v>
                </c:pt>
                <c:pt idx="4">
                  <c:v>90.55</c:v>
                </c:pt>
                <c:pt idx="5">
                  <c:v>95</c:v>
                </c:pt>
                <c:pt idx="6">
                  <c:v>91.8</c:v>
                </c:pt>
                <c:pt idx="8">
                  <c:v>101.61</c:v>
                </c:pt>
                <c:pt idx="9">
                  <c:v>111.79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45-4A5E-B1B7-DB175882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90504"/>
        <c:axId val="310290896"/>
      </c:scatterChart>
      <c:valAx>
        <c:axId val="310290504"/>
        <c:scaling>
          <c:orientation val="minMax"/>
          <c:max val="30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Proportion of students out of entire population (%)</a:t>
                </a:r>
              </a:p>
            </c:rich>
          </c:tx>
          <c:layout>
            <c:manualLayout>
              <c:xMode val="edge"/>
              <c:yMode val="edge"/>
              <c:x val="0.20910427813014926"/>
              <c:y val="0.90303985831501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90896"/>
        <c:crosses val="autoZero"/>
        <c:crossBetween val="midCat"/>
        <c:majorUnit val="2"/>
      </c:valAx>
      <c:valAx>
        <c:axId val="310290896"/>
        <c:scaling>
          <c:orientation val="minMax"/>
          <c:max val="14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Weekly rent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90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Weekly</a:t>
            </a:r>
            <a:r>
              <a:rPr lang="en-US" b="1" baseline="0"/>
              <a:t> rental by student population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89244508295934"/>
          <c:y val="0.16708334805548089"/>
          <c:w val="0.82877421559195019"/>
          <c:h val="0.6394959873558618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'Tasks 3 and 4'!$F$10:$F$19</c:f>
              <c:numCache>
                <c:formatCode>0.00</c:formatCode>
                <c:ptCount val="10"/>
                <c:pt idx="0">
                  <c:v>11.46</c:v>
                </c:pt>
                <c:pt idx="1">
                  <c:v>12.05</c:v>
                </c:pt>
                <c:pt idx="2">
                  <c:v>16.84</c:v>
                </c:pt>
                <c:pt idx="3">
                  <c:v>18.63</c:v>
                </c:pt>
                <c:pt idx="4">
                  <c:v>9</c:v>
                </c:pt>
                <c:pt idx="5">
                  <c:v>10.5</c:v>
                </c:pt>
                <c:pt idx="6">
                  <c:v>12.09</c:v>
                </c:pt>
                <c:pt idx="7">
                  <c:v>26.69</c:v>
                </c:pt>
                <c:pt idx="8">
                  <c:v>13.83</c:v>
                </c:pt>
                <c:pt idx="9">
                  <c:v>14.7</c:v>
                </c:pt>
              </c:numCache>
            </c:numRef>
          </c:xVal>
          <c:yVal>
            <c:numRef>
              <c:f>'Tasks 3 and 4'!$E$10:$E$19</c:f>
              <c:numCache>
                <c:formatCode>0.00</c:formatCode>
                <c:ptCount val="10"/>
                <c:pt idx="0">
                  <c:v>130.33000000000001</c:v>
                </c:pt>
                <c:pt idx="1">
                  <c:v>114.28</c:v>
                </c:pt>
                <c:pt idx="2">
                  <c:v>81.47</c:v>
                </c:pt>
                <c:pt idx="3">
                  <c:v>117.25</c:v>
                </c:pt>
                <c:pt idx="4">
                  <c:v>90.55</c:v>
                </c:pt>
                <c:pt idx="5">
                  <c:v>95</c:v>
                </c:pt>
                <c:pt idx="6">
                  <c:v>91.8</c:v>
                </c:pt>
                <c:pt idx="7">
                  <c:v>135.83000000000001</c:v>
                </c:pt>
                <c:pt idx="8">
                  <c:v>101.61</c:v>
                </c:pt>
                <c:pt idx="9">
                  <c:v>115.79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9C-40DD-BC56-45CD8A38F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874656"/>
        <c:axId val="310875048"/>
      </c:scatterChart>
      <c:valAx>
        <c:axId val="310874656"/>
        <c:scaling>
          <c:orientation val="minMax"/>
          <c:max val="30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Proportion of students out of entire population (%)</a:t>
                </a:r>
              </a:p>
            </c:rich>
          </c:tx>
          <c:layout>
            <c:manualLayout>
              <c:xMode val="edge"/>
              <c:yMode val="edge"/>
              <c:x val="0.20910427813014926"/>
              <c:y val="0.90303985831501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75048"/>
        <c:crosses val="autoZero"/>
        <c:crossBetween val="midCat"/>
        <c:majorUnit val="2"/>
      </c:valAx>
      <c:valAx>
        <c:axId val="31087504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Weekly rent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74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Weekly rental</a:t>
            </a:r>
            <a:r>
              <a:rPr lang="en-US" b="1" baseline="0"/>
              <a:t> by house price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1619294814026"/>
          <c:y val="0.17372495738357505"/>
          <c:w val="0.79834831079956536"/>
          <c:h val="0.585177552015884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'Tasks 3 and 4'!$D$10:$D$19</c:f>
              <c:numCache>
                <c:formatCode>General</c:formatCode>
                <c:ptCount val="10"/>
                <c:pt idx="0">
                  <c:v>420000</c:v>
                </c:pt>
                <c:pt idx="1">
                  <c:v>205000</c:v>
                </c:pt>
                <c:pt idx="2">
                  <c:v>165250</c:v>
                </c:pt>
                <c:pt idx="3">
                  <c:v>335000</c:v>
                </c:pt>
                <c:pt idx="4">
                  <c:v>120500</c:v>
                </c:pt>
                <c:pt idx="5">
                  <c:v>145000</c:v>
                </c:pt>
                <c:pt idx="6">
                  <c:v>242500</c:v>
                </c:pt>
                <c:pt idx="7">
                  <c:v>340000</c:v>
                </c:pt>
                <c:pt idx="8">
                  <c:v>325625</c:v>
                </c:pt>
                <c:pt idx="9">
                  <c:v>440000</c:v>
                </c:pt>
              </c:numCache>
            </c:numRef>
          </c:xVal>
          <c:yVal>
            <c:numRef>
              <c:f>'Tasks 3 and 4'!$E$10:$E$19</c:f>
              <c:numCache>
                <c:formatCode>0.00</c:formatCode>
                <c:ptCount val="10"/>
                <c:pt idx="0">
                  <c:v>130.33000000000001</c:v>
                </c:pt>
                <c:pt idx="1">
                  <c:v>114.28</c:v>
                </c:pt>
                <c:pt idx="2">
                  <c:v>81.47</c:v>
                </c:pt>
                <c:pt idx="3">
                  <c:v>117.25</c:v>
                </c:pt>
                <c:pt idx="4">
                  <c:v>90.55</c:v>
                </c:pt>
                <c:pt idx="5">
                  <c:v>95</c:v>
                </c:pt>
                <c:pt idx="6">
                  <c:v>91.8</c:v>
                </c:pt>
                <c:pt idx="7">
                  <c:v>135.83000000000001</c:v>
                </c:pt>
                <c:pt idx="8">
                  <c:v>101.61</c:v>
                </c:pt>
                <c:pt idx="9">
                  <c:v>115.79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11-4645-B51A-338EFBA52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875832"/>
        <c:axId val="310876224"/>
      </c:scatterChart>
      <c:valAx>
        <c:axId val="310875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Mean house purchase price (£)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76224"/>
        <c:crosses val="autoZero"/>
        <c:crossBetween val="midCat"/>
      </c:valAx>
      <c:valAx>
        <c:axId val="31087622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Weekly rent (£)</a:t>
                </a:r>
              </a:p>
            </c:rich>
          </c:tx>
          <c:layout>
            <c:manualLayout>
              <c:xMode val="edge"/>
              <c:yMode val="edge"/>
              <c:x val="3.5906994143092959E-2"/>
              <c:y val="0.29211782638512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75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2609807765886"/>
          <c:y val="8.7391423459621961E-2"/>
          <c:w val="0.76701300309912712"/>
          <c:h val="0.67137310197573552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'Tasks 5 and 6'!$K$8:$K$12</c:f>
              <c:numCache>
                <c:formatCode>General</c:formatCode>
                <c:ptCount val="5"/>
                <c:pt idx="0">
                  <c:v>25500</c:v>
                </c:pt>
                <c:pt idx="1">
                  <c:v>26500</c:v>
                </c:pt>
                <c:pt idx="2">
                  <c:v>27500</c:v>
                </c:pt>
                <c:pt idx="3">
                  <c:v>28500</c:v>
                </c:pt>
                <c:pt idx="4">
                  <c:v>29500</c:v>
                </c:pt>
              </c:numCache>
            </c:numRef>
          </c:cat>
          <c:val>
            <c:numRef>
              <c:f>'Tasks 5 and 6'!$I$8:$I$12</c:f>
              <c:numCache>
                <c:formatCode>General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8-4C24-A78F-4FDFB9889AD1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'Tasks 5 and 6'!$K$8:$K$12</c:f>
              <c:numCache>
                <c:formatCode>General</c:formatCode>
                <c:ptCount val="5"/>
                <c:pt idx="0">
                  <c:v>25500</c:v>
                </c:pt>
                <c:pt idx="1">
                  <c:v>26500</c:v>
                </c:pt>
                <c:pt idx="2">
                  <c:v>27500</c:v>
                </c:pt>
                <c:pt idx="3">
                  <c:v>28500</c:v>
                </c:pt>
                <c:pt idx="4">
                  <c:v>29500</c:v>
                </c:pt>
              </c:numCache>
            </c:numRef>
          </c:cat>
          <c:val>
            <c:numRef>
              <c:f>'Tasks 5 and 6'!$J$8:$J$12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88-4C24-A78F-4FDFB9889A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0877008"/>
        <c:axId val="310877400"/>
      </c:lineChart>
      <c:catAx>
        <c:axId val="310877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Mid</a:t>
                </a:r>
                <a:r>
                  <a:rPr lang="en-US" sz="2000" baseline="0"/>
                  <a:t> point salaries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34126963254176784"/>
              <c:y val="0.86870754715847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77400"/>
        <c:crossesAt val="0"/>
        <c:auto val="1"/>
        <c:lblAlgn val="ctr"/>
        <c:lblOffset val="100"/>
        <c:noMultiLvlLbl val="0"/>
      </c:catAx>
      <c:valAx>
        <c:axId val="310877400"/>
        <c:scaling>
          <c:orientation val="minMax"/>
          <c:max val="4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Frequency</a:t>
                </a:r>
              </a:p>
            </c:rich>
          </c:tx>
          <c:layout>
            <c:manualLayout>
              <c:xMode val="edge"/>
              <c:yMode val="edge"/>
              <c:x val="4.124681115685757E-2"/>
              <c:y val="0.34802318302138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crossAx val="310877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168897</xdr:colOff>
      <xdr:row>22</xdr:row>
      <xdr:rowOff>43058</xdr:rowOff>
    </xdr:from>
    <xdr:to>
      <xdr:col>15</xdr:col>
      <xdr:colOff>556987</xdr:colOff>
      <xdr:row>37</xdr:row>
      <xdr:rowOff>66834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214128</xdr:colOff>
      <xdr:row>5</xdr:row>
      <xdr:rowOff>81221</xdr:rowOff>
    </xdr:from>
    <xdr:to>
      <xdr:col>15</xdr:col>
      <xdr:colOff>522177</xdr:colOff>
      <xdr:row>18</xdr:row>
      <xdr:rowOff>176471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130081</xdr:colOff>
      <xdr:row>40</xdr:row>
      <xdr:rowOff>84342</xdr:rowOff>
    </xdr:from>
    <xdr:to>
      <xdr:col>16</xdr:col>
      <xdr:colOff>28776</xdr:colOff>
      <xdr:row>57</xdr:row>
      <xdr:rowOff>26434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96958</xdr:colOff>
      <xdr:row>22</xdr:row>
      <xdr:rowOff>107500</xdr:rowOff>
    </xdr:from>
    <xdr:to>
      <xdr:col>24</xdr:col>
      <xdr:colOff>573653</xdr:colOff>
      <xdr:row>37</xdr:row>
      <xdr:rowOff>131276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123454</xdr:colOff>
      <xdr:row>5</xdr:row>
      <xdr:rowOff>73189</xdr:rowOff>
    </xdr:from>
    <xdr:to>
      <xdr:col>24</xdr:col>
      <xdr:colOff>509476</xdr:colOff>
      <xdr:row>18</xdr:row>
      <xdr:rowOff>169054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571500</xdr:colOff>
      <xdr:row>10</xdr:row>
      <xdr:rowOff>117231</xdr:rowOff>
    </xdr:from>
    <xdr:to>
      <xdr:col>21</xdr:col>
      <xdr:colOff>571503</xdr:colOff>
      <xdr:row>15</xdr:row>
      <xdr:rowOff>139211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 flipH="1" flipV="1">
          <a:off x="13994423" y="2520462"/>
          <a:ext cx="3" cy="9744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168519</xdr:colOff>
      <xdr:row>10</xdr:row>
      <xdr:rowOff>131885</xdr:rowOff>
    </xdr:from>
    <xdr:to>
      <xdr:col>21</xdr:col>
      <xdr:colOff>578830</xdr:colOff>
      <xdr:row>10</xdr:row>
      <xdr:rowOff>139211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 flipH="1">
          <a:off x="11781692" y="2535116"/>
          <a:ext cx="2220061" cy="73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73269</xdr:colOff>
      <xdr:row>26</xdr:row>
      <xdr:rowOff>7327</xdr:rowOff>
    </xdr:from>
    <xdr:to>
      <xdr:col>24</xdr:col>
      <xdr:colOff>73271</xdr:colOff>
      <xdr:row>34</xdr:row>
      <xdr:rowOff>142875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 flipH="1" flipV="1">
          <a:off x="15320596" y="5458558"/>
          <a:ext cx="2" cy="165954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161192</xdr:colOff>
      <xdr:row>26</xdr:row>
      <xdr:rowOff>21980</xdr:rowOff>
    </xdr:from>
    <xdr:to>
      <xdr:col>24</xdr:col>
      <xdr:colOff>73271</xdr:colOff>
      <xdr:row>26</xdr:row>
      <xdr:rowOff>21981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 flipH="1">
          <a:off x="11774365" y="5473211"/>
          <a:ext cx="354623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0.83861</cdr:x>
      <cdr:y>0.21324</cdr:y>
    </cdr:from>
    <cdr:to>
      <cdr:x>0.96539</cdr:x>
      <cdr:y>0.25813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xmlns="" id="{C5FC9937-9815-43AB-A94F-2C642C952024}"/>
            </a:ext>
          </a:extLst>
        </cdr:cNvPr>
        <cdr:cNvCxnSpPr/>
      </cdr:nvCxnSpPr>
      <cdr:spPr>
        <a:xfrm xmlns:a="http://schemas.openxmlformats.org/drawingml/2006/main" flipV="1">
          <a:off x="3942577" y="614417"/>
          <a:ext cx="596002" cy="1293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166685</xdr:colOff>
      <xdr:row>16</xdr:row>
      <xdr:rowOff>16669</xdr:rowOff>
    </xdr:from>
    <xdr:to>
      <xdr:col>16</xdr:col>
      <xdr:colOff>107155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view="pageBreakPreview" topLeftCell="B1" zoomScale="80" zoomScaleNormal="80" zoomScaleSheetLayoutView="80" workbookViewId="0">
      <selection activeCell="G41" sqref="G41"/>
    </sheetView>
  </sheetViews>
  <sheetFormatPr defaultRowHeight="15" x14ac:dyDescent="0.25"/>
  <cols>
    <col min="1" max="1" width="8.85546875" style="1" hidden="1" customWidth="1"/>
    <col min="2" max="2" width="16.140625" style="1" customWidth="1"/>
    <col min="3" max="3" width="25.7109375" style="1" customWidth="1"/>
    <col min="4" max="4" width="8.85546875" style="1"/>
    <col min="5" max="6" width="8.85546875" style="8"/>
    <col min="7" max="8" width="8.85546875" style="1"/>
    <col min="10" max="10" width="13" customWidth="1"/>
    <col min="19" max="19" width="8.85546875" style="1"/>
  </cols>
  <sheetData>
    <row r="1" spans="1:22" ht="26.25" x14ac:dyDescent="0.4">
      <c r="B1" s="34" t="s">
        <v>29</v>
      </c>
      <c r="J1" s="33" t="s">
        <v>30</v>
      </c>
      <c r="S1" s="34" t="s">
        <v>31</v>
      </c>
    </row>
    <row r="2" spans="1:22" ht="26.25" x14ac:dyDescent="0.4">
      <c r="A2" s="32"/>
      <c r="C2" s="32"/>
      <c r="D2" s="32"/>
      <c r="G2" s="32"/>
      <c r="H2" s="32"/>
      <c r="J2" s="33"/>
      <c r="S2" s="34"/>
    </row>
    <row r="3" spans="1:22" ht="26.25" x14ac:dyDescent="0.4">
      <c r="A3" s="32"/>
      <c r="B3" s="21" t="s">
        <v>47</v>
      </c>
      <c r="C3" s="32"/>
      <c r="D3" s="32"/>
      <c r="G3" s="32"/>
      <c r="H3" s="32"/>
      <c r="J3" s="33"/>
      <c r="S3" s="34"/>
    </row>
    <row r="4" spans="1:22" ht="19.899999999999999" customHeight="1" x14ac:dyDescent="0.25">
      <c r="D4" s="55"/>
    </row>
    <row r="5" spans="1:22" x14ac:dyDescent="0.25">
      <c r="C5" s="22"/>
      <c r="D5" s="56"/>
      <c r="J5" s="19" t="s">
        <v>13</v>
      </c>
      <c r="K5" s="19">
        <f>CORREL(E10:E19,D10:D19)</f>
        <v>0.7509690224016089</v>
      </c>
      <c r="T5" s="19" t="s">
        <v>17</v>
      </c>
    </row>
    <row r="6" spans="1:22" x14ac:dyDescent="0.25">
      <c r="D6" s="6"/>
      <c r="J6" s="3"/>
    </row>
    <row r="7" spans="1:22" s="13" customFormat="1" x14ac:dyDescent="0.25">
      <c r="A7" s="1"/>
      <c r="B7" s="6" t="s">
        <v>14</v>
      </c>
      <c r="D7" s="46" t="s">
        <v>56</v>
      </c>
      <c r="E7" s="18" t="s">
        <v>53</v>
      </c>
      <c r="F7" s="18" t="s">
        <v>51</v>
      </c>
      <c r="G7" s="41"/>
      <c r="H7" s="41"/>
      <c r="S7" s="1"/>
    </row>
    <row r="8" spans="1:22" x14ac:dyDescent="0.25">
      <c r="C8" s="6" t="s">
        <v>0</v>
      </c>
      <c r="D8" s="7" t="s">
        <v>55</v>
      </c>
      <c r="E8" s="18" t="s">
        <v>54</v>
      </c>
      <c r="F8" s="18" t="s">
        <v>52</v>
      </c>
      <c r="G8" s="44"/>
      <c r="H8" s="44"/>
      <c r="S8" s="2"/>
      <c r="U8" s="1"/>
      <c r="V8" s="2"/>
    </row>
    <row r="9" spans="1:22" x14ac:dyDescent="0.25">
      <c r="C9" s="36"/>
      <c r="D9" s="38" t="s">
        <v>6</v>
      </c>
      <c r="E9" s="39" t="s">
        <v>6</v>
      </c>
      <c r="F9" s="40" t="s">
        <v>5</v>
      </c>
      <c r="R9" s="1"/>
      <c r="U9" s="1"/>
      <c r="V9" s="1"/>
    </row>
    <row r="10" spans="1:22" x14ac:dyDescent="0.25">
      <c r="C10" s="36" t="s">
        <v>8</v>
      </c>
      <c r="D10" s="42">
        <v>420000</v>
      </c>
      <c r="E10" s="43">
        <v>130.33000000000001</v>
      </c>
      <c r="F10" s="43">
        <v>11.46</v>
      </c>
      <c r="R10" s="1"/>
      <c r="U10" s="1"/>
      <c r="V10" s="1"/>
    </row>
    <row r="11" spans="1:22" x14ac:dyDescent="0.25">
      <c r="C11" s="36" t="s">
        <v>4</v>
      </c>
      <c r="D11" s="5">
        <v>205000</v>
      </c>
      <c r="E11" s="10">
        <v>114.28</v>
      </c>
      <c r="F11" s="10">
        <v>12.05</v>
      </c>
      <c r="R11" s="1"/>
      <c r="U11" s="1"/>
      <c r="V11" s="1"/>
    </row>
    <row r="12" spans="1:22" x14ac:dyDescent="0.25">
      <c r="C12" s="36" t="s">
        <v>2</v>
      </c>
      <c r="D12" s="5">
        <v>165250</v>
      </c>
      <c r="E12" s="10">
        <v>81.47</v>
      </c>
      <c r="F12" s="10">
        <v>16.84</v>
      </c>
      <c r="R12" s="1"/>
      <c r="U12" s="1"/>
      <c r="V12" s="1"/>
    </row>
    <row r="13" spans="1:22" x14ac:dyDescent="0.25">
      <c r="C13" s="37" t="s">
        <v>9</v>
      </c>
      <c r="D13" s="5">
        <v>335000</v>
      </c>
      <c r="E13" s="10">
        <v>117.25</v>
      </c>
      <c r="F13" s="10">
        <v>18.63</v>
      </c>
      <c r="R13" s="1"/>
      <c r="U13" s="1"/>
      <c r="V13" s="1"/>
    </row>
    <row r="14" spans="1:22" x14ac:dyDescent="0.25">
      <c r="C14" s="36" t="s">
        <v>1</v>
      </c>
      <c r="D14" s="5">
        <v>120500</v>
      </c>
      <c r="E14" s="10">
        <v>90.55</v>
      </c>
      <c r="F14" s="10">
        <v>9</v>
      </c>
      <c r="R14" s="1"/>
      <c r="U14" s="1"/>
      <c r="V14" s="1"/>
    </row>
    <row r="15" spans="1:22" x14ac:dyDescent="0.25">
      <c r="C15" s="36" t="s">
        <v>3</v>
      </c>
      <c r="D15" s="5">
        <v>145000</v>
      </c>
      <c r="E15" s="10">
        <v>95</v>
      </c>
      <c r="F15" s="10">
        <v>10.5</v>
      </c>
      <c r="R15" s="1"/>
      <c r="U15" s="1"/>
      <c r="V15" s="1"/>
    </row>
    <row r="16" spans="1:22" x14ac:dyDescent="0.25">
      <c r="C16" s="37" t="s">
        <v>10</v>
      </c>
      <c r="D16" s="5">
        <v>242500</v>
      </c>
      <c r="E16" s="10">
        <v>91.8</v>
      </c>
      <c r="F16" s="10">
        <v>12.09</v>
      </c>
      <c r="R16" s="1"/>
      <c r="U16" s="1"/>
      <c r="V16" s="1"/>
    </row>
    <row r="17" spans="2:22" x14ac:dyDescent="0.25">
      <c r="C17" s="36" t="s">
        <v>7</v>
      </c>
      <c r="D17" s="5">
        <v>340000</v>
      </c>
      <c r="E17" s="10">
        <v>135.83000000000001</v>
      </c>
      <c r="F17" s="10">
        <v>26.69</v>
      </c>
      <c r="R17" s="1"/>
      <c r="U17" s="1"/>
      <c r="V17" s="1"/>
    </row>
    <row r="18" spans="2:22" x14ac:dyDescent="0.25">
      <c r="C18" s="37" t="s">
        <v>11</v>
      </c>
      <c r="D18" s="5">
        <v>325625</v>
      </c>
      <c r="E18" s="10">
        <v>101.61</v>
      </c>
      <c r="F18" s="10">
        <v>13.83</v>
      </c>
      <c r="R18" s="1"/>
      <c r="U18" s="1"/>
      <c r="V18" s="1"/>
    </row>
    <row r="19" spans="2:22" x14ac:dyDescent="0.25">
      <c r="C19" s="37" t="s">
        <v>12</v>
      </c>
      <c r="D19" s="5">
        <v>440000</v>
      </c>
      <c r="E19" s="10">
        <v>115.79</v>
      </c>
      <c r="F19" s="10">
        <v>14.7</v>
      </c>
      <c r="R19" s="1"/>
      <c r="U19" s="1"/>
      <c r="V19" s="1"/>
    </row>
    <row r="20" spans="2:22" x14ac:dyDescent="0.25">
      <c r="R20" s="1"/>
      <c r="U20" s="1"/>
      <c r="V20" s="1"/>
    </row>
    <row r="21" spans="2:22" x14ac:dyDescent="0.25">
      <c r="C21" s="6" t="s">
        <v>49</v>
      </c>
      <c r="D21" s="17">
        <f>AVERAGE(D10:D19)</f>
        <v>273887.5</v>
      </c>
      <c r="E21" s="18">
        <f t="shared" ref="E21:F21" si="0">AVERAGE(E10:E19)</f>
        <v>107.39100000000001</v>
      </c>
      <c r="F21" s="18">
        <f t="shared" si="0"/>
        <v>14.578999999999999</v>
      </c>
      <c r="R21" s="1"/>
      <c r="U21" s="1"/>
      <c r="V21" s="1"/>
    </row>
    <row r="22" spans="2:22" x14ac:dyDescent="0.25">
      <c r="D22" s="5"/>
      <c r="E22" s="10"/>
      <c r="F22" s="16"/>
      <c r="J22" s="19" t="s">
        <v>13</v>
      </c>
      <c r="K22" s="19">
        <f>CORREL(E10:E19,F10:F19)</f>
        <v>0.50805323926236101</v>
      </c>
      <c r="R22" s="1"/>
      <c r="T22" s="19" t="s">
        <v>16</v>
      </c>
      <c r="U22" s="1"/>
      <c r="V22" s="1"/>
    </row>
    <row r="23" spans="2:22" x14ac:dyDescent="0.25">
      <c r="B23" s="6" t="s">
        <v>15</v>
      </c>
      <c r="D23" s="46" t="s">
        <v>56</v>
      </c>
      <c r="E23" s="18" t="s">
        <v>53</v>
      </c>
      <c r="F23" s="18" t="s">
        <v>51</v>
      </c>
      <c r="R23" s="1"/>
      <c r="U23" s="1"/>
      <c r="V23" s="1"/>
    </row>
    <row r="24" spans="2:22" x14ac:dyDescent="0.25">
      <c r="C24" s="6" t="s">
        <v>0</v>
      </c>
      <c r="D24" s="7" t="s">
        <v>55</v>
      </c>
      <c r="E24" s="18" t="s">
        <v>54</v>
      </c>
      <c r="F24" s="18" t="s">
        <v>52</v>
      </c>
      <c r="R24" s="1"/>
      <c r="U24" s="1"/>
      <c r="V24" s="1"/>
    </row>
    <row r="25" spans="2:22" x14ac:dyDescent="0.25">
      <c r="C25" s="36"/>
      <c r="D25" s="7" t="s">
        <v>6</v>
      </c>
      <c r="E25" s="14" t="s">
        <v>6</v>
      </c>
      <c r="F25" s="15" t="s">
        <v>5</v>
      </c>
      <c r="R25" s="1"/>
      <c r="U25" s="1"/>
      <c r="V25" s="1"/>
    </row>
    <row r="26" spans="2:22" x14ac:dyDescent="0.25">
      <c r="C26" s="36" t="s">
        <v>8</v>
      </c>
      <c r="D26" s="5">
        <v>420000</v>
      </c>
      <c r="E26" s="10">
        <v>130.33000000000001</v>
      </c>
      <c r="F26" s="10">
        <v>11.46</v>
      </c>
      <c r="R26" s="1"/>
      <c r="U26" s="1"/>
      <c r="V26" s="1"/>
    </row>
    <row r="27" spans="2:22" x14ac:dyDescent="0.25">
      <c r="C27" s="36" t="s">
        <v>4</v>
      </c>
      <c r="D27" s="5">
        <v>205000</v>
      </c>
      <c r="E27" s="10">
        <v>114.28</v>
      </c>
      <c r="F27" s="10">
        <v>12.05</v>
      </c>
      <c r="R27" s="1"/>
      <c r="U27" s="1"/>
      <c r="V27" s="1"/>
    </row>
    <row r="28" spans="2:22" x14ac:dyDescent="0.25">
      <c r="C28" s="36" t="s">
        <v>2</v>
      </c>
      <c r="D28" s="5">
        <v>165250</v>
      </c>
      <c r="E28" s="10">
        <v>81.47</v>
      </c>
      <c r="F28" s="10">
        <v>16.84</v>
      </c>
      <c r="R28" s="1"/>
      <c r="U28" s="1"/>
      <c r="V28" s="1"/>
    </row>
    <row r="29" spans="2:22" x14ac:dyDescent="0.25">
      <c r="C29" s="37" t="s">
        <v>9</v>
      </c>
      <c r="D29" s="5">
        <v>335000</v>
      </c>
      <c r="E29" s="10">
        <v>117.25</v>
      </c>
      <c r="F29" s="10">
        <v>18.63</v>
      </c>
      <c r="R29" s="1"/>
      <c r="U29" s="1"/>
      <c r="V29" s="1"/>
    </row>
    <row r="30" spans="2:22" x14ac:dyDescent="0.25">
      <c r="C30" s="36" t="s">
        <v>1</v>
      </c>
      <c r="D30" s="5">
        <v>120500</v>
      </c>
      <c r="E30" s="10">
        <v>90.55</v>
      </c>
      <c r="F30" s="10">
        <v>9</v>
      </c>
      <c r="U30" s="1"/>
      <c r="V30" s="1"/>
    </row>
    <row r="31" spans="2:22" x14ac:dyDescent="0.25">
      <c r="C31" s="36" t="s">
        <v>3</v>
      </c>
      <c r="D31" s="5">
        <v>145000</v>
      </c>
      <c r="E31" s="10">
        <v>95</v>
      </c>
      <c r="F31" s="10">
        <v>10.5</v>
      </c>
      <c r="S31" s="2"/>
      <c r="U31" s="1"/>
      <c r="V31" s="1"/>
    </row>
    <row r="32" spans="2:22" x14ac:dyDescent="0.25">
      <c r="C32" s="37" t="s">
        <v>10</v>
      </c>
      <c r="D32" s="5">
        <v>242500</v>
      </c>
      <c r="E32" s="10">
        <v>91.8</v>
      </c>
      <c r="F32" s="10">
        <v>12.09</v>
      </c>
      <c r="R32" s="4"/>
      <c r="S32" s="4"/>
      <c r="U32" s="1"/>
      <c r="V32" s="1"/>
    </row>
    <row r="33" spans="2:22" x14ac:dyDescent="0.25">
      <c r="C33" s="36"/>
      <c r="D33" s="5"/>
      <c r="E33" s="10"/>
      <c r="F33" s="10"/>
      <c r="R33" s="4"/>
      <c r="S33" s="4"/>
      <c r="U33" s="1"/>
      <c r="V33" s="1"/>
    </row>
    <row r="34" spans="2:22" x14ac:dyDescent="0.25">
      <c r="C34" s="6" t="s">
        <v>11</v>
      </c>
      <c r="D34" s="5">
        <v>325625</v>
      </c>
      <c r="E34" s="10">
        <v>101.61</v>
      </c>
      <c r="F34" s="10">
        <v>13.83</v>
      </c>
      <c r="R34" s="4"/>
      <c r="S34" s="4"/>
      <c r="U34" s="1"/>
      <c r="V34" s="1"/>
    </row>
    <row r="35" spans="2:22" x14ac:dyDescent="0.25">
      <c r="C35" s="6" t="s">
        <v>12</v>
      </c>
      <c r="D35" s="5">
        <v>440000</v>
      </c>
      <c r="E35" s="10">
        <v>111.79</v>
      </c>
      <c r="F35" s="10">
        <v>14.7</v>
      </c>
      <c r="R35" s="4"/>
      <c r="S35" s="4"/>
      <c r="U35" s="1"/>
      <c r="V35" s="1"/>
    </row>
    <row r="36" spans="2:22" x14ac:dyDescent="0.25">
      <c r="C36" s="20"/>
      <c r="D36" s="20"/>
      <c r="R36" s="4"/>
      <c r="S36" s="4"/>
      <c r="U36" s="1"/>
      <c r="V36" s="1"/>
    </row>
    <row r="37" spans="2:22" x14ac:dyDescent="0.25">
      <c r="C37" s="6" t="s">
        <v>49</v>
      </c>
      <c r="D37" s="17">
        <f>AVERAGE(D26:D35)</f>
        <v>266541.66666666669</v>
      </c>
      <c r="E37" s="17">
        <f t="shared" ref="E37:F37" si="1">AVERAGE(E26:E35)</f>
        <v>103.78666666666666</v>
      </c>
      <c r="F37" s="17">
        <f t="shared" si="1"/>
        <v>13.233333333333334</v>
      </c>
      <c r="R37" s="4"/>
      <c r="S37" s="4"/>
      <c r="U37" s="1"/>
      <c r="V37" s="1"/>
    </row>
    <row r="38" spans="2:22" x14ac:dyDescent="0.25">
      <c r="R38" s="4"/>
      <c r="S38" s="4"/>
      <c r="U38" s="1"/>
      <c r="V38" s="1"/>
    </row>
    <row r="39" spans="2:22" x14ac:dyDescent="0.25">
      <c r="B39" s="6"/>
      <c r="C39" s="21"/>
      <c r="F39" s="9"/>
      <c r="R39" s="4"/>
      <c r="S39" s="4"/>
      <c r="U39" s="1"/>
      <c r="V39" s="1"/>
    </row>
    <row r="40" spans="2:22" x14ac:dyDescent="0.25">
      <c r="C40" s="11"/>
      <c r="D40" s="5"/>
      <c r="E40" s="10"/>
      <c r="F40" s="10"/>
      <c r="J40" s="19" t="s">
        <v>13</v>
      </c>
      <c r="K40" s="19">
        <f>CORREL(E26:E35,F26:F35)</f>
        <v>9.5650417767126725E-2</v>
      </c>
      <c r="R40" s="4"/>
      <c r="S40" s="4"/>
      <c r="U40" s="1"/>
      <c r="V40" s="1"/>
    </row>
    <row r="41" spans="2:22" x14ac:dyDescent="0.25">
      <c r="C41" s="11"/>
      <c r="D41" s="5"/>
      <c r="E41" s="10"/>
      <c r="F41" s="10"/>
      <c r="R41" s="4"/>
      <c r="S41" s="4"/>
      <c r="U41" s="1"/>
      <c r="V41" s="1"/>
    </row>
    <row r="42" spans="2:22" x14ac:dyDescent="0.25">
      <c r="C42" s="12"/>
      <c r="D42" s="5"/>
      <c r="E42" s="10"/>
      <c r="F42" s="10"/>
      <c r="R42" s="4"/>
      <c r="S42" s="4"/>
      <c r="U42" s="1"/>
      <c r="V42" s="1"/>
    </row>
    <row r="43" spans="2:22" x14ac:dyDescent="0.25">
      <c r="C43" s="12"/>
      <c r="D43" s="5"/>
      <c r="E43" s="10"/>
      <c r="F43" s="10"/>
      <c r="R43" s="4"/>
      <c r="S43" s="4"/>
    </row>
    <row r="44" spans="2:22" x14ac:dyDescent="0.25">
      <c r="C44" s="12"/>
      <c r="D44" s="5"/>
      <c r="E44" s="10"/>
      <c r="F44" s="10"/>
      <c r="R44" s="4"/>
      <c r="S44" s="4"/>
    </row>
    <row r="45" spans="2:22" x14ac:dyDescent="0.25">
      <c r="C45" s="6"/>
      <c r="D45" s="5"/>
      <c r="E45" s="10"/>
      <c r="F45" s="10"/>
      <c r="R45" s="4"/>
      <c r="S45" s="4"/>
    </row>
    <row r="46" spans="2:22" x14ac:dyDescent="0.25">
      <c r="C46" s="11"/>
      <c r="D46" s="5"/>
      <c r="E46" s="10"/>
      <c r="F46" s="10"/>
      <c r="R46" s="4"/>
      <c r="S46" s="4"/>
    </row>
    <row r="47" spans="2:22" x14ac:dyDescent="0.25">
      <c r="C47" s="12"/>
      <c r="D47" s="5"/>
      <c r="E47" s="10"/>
      <c r="F47" s="10"/>
      <c r="R47" s="4"/>
      <c r="S47" s="4"/>
    </row>
    <row r="48" spans="2:22" x14ac:dyDescent="0.25">
      <c r="C48" s="11"/>
      <c r="D48" s="5"/>
      <c r="E48" s="10"/>
      <c r="F48" s="10"/>
      <c r="R48" s="4"/>
      <c r="S48" s="4"/>
    </row>
    <row r="49" spans="3:19" x14ac:dyDescent="0.25">
      <c r="C49" s="11"/>
      <c r="D49" s="5"/>
      <c r="E49" s="10"/>
      <c r="F49" s="10"/>
      <c r="R49" s="4"/>
      <c r="S49" s="4"/>
    </row>
    <row r="50" spans="3:19" x14ac:dyDescent="0.25">
      <c r="C50" s="12"/>
      <c r="D50" s="5"/>
      <c r="E50" s="10"/>
      <c r="F50" s="10"/>
      <c r="R50" s="4"/>
      <c r="S50" s="4"/>
    </row>
    <row r="51" spans="3:19" x14ac:dyDescent="0.25">
      <c r="C51" s="6"/>
      <c r="D51" s="5"/>
      <c r="E51" s="10"/>
      <c r="F51" s="10"/>
      <c r="R51" s="4"/>
      <c r="S51" s="4"/>
    </row>
    <row r="52" spans="3:19" x14ac:dyDescent="0.25">
      <c r="C52" s="11"/>
      <c r="D52" s="5"/>
      <c r="E52" s="10"/>
      <c r="F52" s="10"/>
      <c r="R52" s="4"/>
      <c r="S52" s="4"/>
    </row>
    <row r="53" spans="3:19" x14ac:dyDescent="0.25">
      <c r="C53" s="11"/>
      <c r="D53" s="5"/>
      <c r="E53" s="10"/>
      <c r="F53" s="10"/>
    </row>
    <row r="54" spans="3:19" x14ac:dyDescent="0.25">
      <c r="C54" s="12"/>
      <c r="D54" s="5"/>
      <c r="E54" s="10"/>
      <c r="F54" s="10"/>
    </row>
    <row r="55" spans="3:19" x14ac:dyDescent="0.25">
      <c r="C55" s="6"/>
      <c r="D55" s="5"/>
      <c r="E55" s="10"/>
      <c r="F55" s="10"/>
    </row>
    <row r="56" spans="3:19" x14ac:dyDescent="0.25">
      <c r="C56" s="6"/>
      <c r="D56" s="5"/>
      <c r="E56" s="10"/>
      <c r="F56" s="10"/>
    </row>
    <row r="57" spans="3:19" x14ac:dyDescent="0.25">
      <c r="C57" s="12"/>
      <c r="D57" s="5"/>
      <c r="E57" s="10"/>
      <c r="F57" s="10"/>
    </row>
    <row r="58" spans="3:19" x14ac:dyDescent="0.25">
      <c r="C58" s="12"/>
      <c r="D58" s="5"/>
      <c r="E58" s="10"/>
      <c r="F58" s="10"/>
    </row>
    <row r="59" spans="3:19" x14ac:dyDescent="0.25">
      <c r="C59" s="12"/>
      <c r="D59" s="5"/>
      <c r="E59" s="10"/>
      <c r="F59" s="10"/>
    </row>
    <row r="60" spans="3:19" x14ac:dyDescent="0.25">
      <c r="C60" s="6"/>
      <c r="D60" s="5"/>
      <c r="E60" s="10"/>
      <c r="F60" s="10"/>
    </row>
    <row r="61" spans="3:19" x14ac:dyDescent="0.25">
      <c r="C61" s="20"/>
      <c r="D61" s="20"/>
      <c r="F61" s="9"/>
    </row>
    <row r="62" spans="3:19" x14ac:dyDescent="0.25">
      <c r="C62" s="6"/>
      <c r="D62" s="17"/>
      <c r="E62" s="18"/>
      <c r="F62" s="18"/>
    </row>
  </sheetData>
  <sortState ref="C6:F26">
    <sortCondition ref="C6:C26"/>
  </sortState>
  <mergeCells count="1">
    <mergeCell ref="D4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5" zoomScale="80" zoomScaleNormal="80" workbookViewId="0">
      <selection activeCell="K13" sqref="H7:K13"/>
    </sheetView>
  </sheetViews>
  <sheetFormatPr defaultRowHeight="15" x14ac:dyDescent="0.25"/>
  <cols>
    <col min="1" max="1" width="3" customWidth="1"/>
    <col min="2" max="2" width="55.28515625" customWidth="1"/>
    <col min="4" max="4" width="10.85546875" customWidth="1"/>
    <col min="5" max="8" width="11" customWidth="1"/>
    <col min="10" max="11" width="11.7109375" customWidth="1"/>
  </cols>
  <sheetData>
    <row r="1" spans="1:11" ht="26.25" x14ac:dyDescent="0.25">
      <c r="A1" s="34" t="s">
        <v>50</v>
      </c>
    </row>
    <row r="3" spans="1:11" x14ac:dyDescent="0.25">
      <c r="C3" t="s">
        <v>25</v>
      </c>
    </row>
    <row r="4" spans="1:11" x14ac:dyDescent="0.25">
      <c r="I4" s="23"/>
    </row>
    <row r="5" spans="1:11" ht="25.5" customHeight="1" x14ac:dyDescent="0.25">
      <c r="B5" s="19" t="s">
        <v>20</v>
      </c>
    </row>
    <row r="6" spans="1:11" ht="17.25" customHeight="1" x14ac:dyDescent="0.25">
      <c r="B6" s="26"/>
      <c r="C6" s="27" t="s">
        <v>21</v>
      </c>
      <c r="D6" s="27" t="s">
        <v>44</v>
      </c>
    </row>
    <row r="7" spans="1:11" ht="13.5" customHeight="1" x14ac:dyDescent="0.25">
      <c r="B7" s="26"/>
      <c r="C7" s="28" t="s">
        <v>46</v>
      </c>
      <c r="D7" s="27" t="s">
        <v>57</v>
      </c>
      <c r="H7" t="s">
        <v>24</v>
      </c>
      <c r="J7" t="s">
        <v>27</v>
      </c>
      <c r="K7" t="s">
        <v>28</v>
      </c>
    </row>
    <row r="8" spans="1:11" ht="15" customHeight="1" x14ac:dyDescent="0.25">
      <c r="B8" s="29"/>
      <c r="C8" s="27" t="s">
        <v>45</v>
      </c>
      <c r="D8" s="27" t="s">
        <v>45</v>
      </c>
      <c r="H8" t="s">
        <v>40</v>
      </c>
      <c r="J8" s="24">
        <v>3</v>
      </c>
      <c r="K8">
        <v>25500</v>
      </c>
    </row>
    <row r="9" spans="1:11" ht="15" customHeight="1" x14ac:dyDescent="0.25">
      <c r="B9" s="53" t="s">
        <v>39</v>
      </c>
      <c r="C9" s="54">
        <v>27000</v>
      </c>
      <c r="D9" s="35">
        <f>(C9-25000)*0.09/12</f>
        <v>15</v>
      </c>
      <c r="H9" t="s">
        <v>41</v>
      </c>
      <c r="J9" s="24">
        <v>2</v>
      </c>
      <c r="K9">
        <v>26500</v>
      </c>
    </row>
    <row r="10" spans="1:11" ht="15" customHeight="1" x14ac:dyDescent="0.25">
      <c r="B10" s="53" t="s">
        <v>32</v>
      </c>
      <c r="C10" s="54">
        <v>29250</v>
      </c>
      <c r="D10" s="35">
        <f t="shared" ref="D10:D18" si="0">(C10-25000)*0.09/12</f>
        <v>31.875</v>
      </c>
      <c r="H10" t="s">
        <v>42</v>
      </c>
      <c r="J10" s="24">
        <v>3</v>
      </c>
      <c r="K10">
        <v>27500</v>
      </c>
    </row>
    <row r="11" spans="1:11" ht="15" customHeight="1" x14ac:dyDescent="0.25">
      <c r="B11" s="53" t="s">
        <v>18</v>
      </c>
      <c r="C11" s="54">
        <v>25250</v>
      </c>
      <c r="D11" s="35">
        <f t="shared" si="0"/>
        <v>1.875</v>
      </c>
      <c r="H11" t="s">
        <v>43</v>
      </c>
      <c r="J11" s="24">
        <v>1</v>
      </c>
      <c r="K11">
        <v>28500</v>
      </c>
    </row>
    <row r="12" spans="1:11" ht="15" customHeight="1" x14ac:dyDescent="0.25">
      <c r="B12" s="53" t="s">
        <v>33</v>
      </c>
      <c r="C12" s="54">
        <v>26000</v>
      </c>
      <c r="D12" s="35">
        <f t="shared" si="0"/>
        <v>7.5</v>
      </c>
      <c r="H12" t="s">
        <v>65</v>
      </c>
      <c r="J12" s="24">
        <v>1</v>
      </c>
      <c r="K12">
        <v>29500</v>
      </c>
    </row>
    <row r="13" spans="1:11" ht="15" customHeight="1" x14ac:dyDescent="0.25">
      <c r="B13" s="53" t="s">
        <v>34</v>
      </c>
      <c r="C13" s="54">
        <v>28000</v>
      </c>
      <c r="D13" s="35">
        <f t="shared" si="0"/>
        <v>22.5</v>
      </c>
      <c r="J13" s="24">
        <f>SUM(J8:J12)</f>
        <v>10</v>
      </c>
    </row>
    <row r="14" spans="1:11" ht="15" customHeight="1" x14ac:dyDescent="0.25">
      <c r="B14" s="53" t="s">
        <v>19</v>
      </c>
      <c r="C14" s="54">
        <v>27250</v>
      </c>
      <c r="D14" s="35">
        <f t="shared" si="0"/>
        <v>16.875</v>
      </c>
    </row>
    <row r="15" spans="1:11" ht="15" customHeight="1" x14ac:dyDescent="0.25">
      <c r="B15" s="53" t="s">
        <v>37</v>
      </c>
      <c r="C15" s="54">
        <v>25250</v>
      </c>
      <c r="D15" s="35">
        <f t="shared" si="0"/>
        <v>1.875</v>
      </c>
    </row>
    <row r="16" spans="1:11" ht="15" customHeight="1" x14ac:dyDescent="0.25">
      <c r="B16" s="53" t="s">
        <v>35</v>
      </c>
      <c r="C16" s="54">
        <v>26000</v>
      </c>
      <c r="D16" s="35">
        <f t="shared" si="0"/>
        <v>7.5</v>
      </c>
    </row>
    <row r="17" spans="1:6" ht="15" customHeight="1" x14ac:dyDescent="0.25">
      <c r="B17" s="53" t="s">
        <v>38</v>
      </c>
      <c r="C17" s="54">
        <v>27250</v>
      </c>
      <c r="D17" s="35">
        <f t="shared" si="0"/>
        <v>16.875</v>
      </c>
    </row>
    <row r="18" spans="1:6" ht="15" customHeight="1" x14ac:dyDescent="0.25">
      <c r="B18" s="53" t="s">
        <v>36</v>
      </c>
      <c r="C18" s="54">
        <v>25250</v>
      </c>
      <c r="D18" s="35">
        <f t="shared" si="0"/>
        <v>1.875</v>
      </c>
    </row>
    <row r="19" spans="1:6" ht="15" customHeight="1" x14ac:dyDescent="0.25">
      <c r="C19" s="24"/>
      <c r="D19" s="24"/>
    </row>
    <row r="20" spans="1:6" ht="15" customHeight="1" x14ac:dyDescent="0.25"/>
    <row r="21" spans="1:6" ht="15" customHeight="1" x14ac:dyDescent="0.25">
      <c r="C21" s="48"/>
      <c r="D21" s="45" t="s">
        <v>21</v>
      </c>
      <c r="E21" s="45" t="s">
        <v>44</v>
      </c>
    </row>
    <row r="22" spans="1:6" ht="15" customHeight="1" x14ac:dyDescent="0.3">
      <c r="C22" s="48"/>
      <c r="D22" s="45" t="s">
        <v>46</v>
      </c>
      <c r="E22" s="45" t="s">
        <v>57</v>
      </c>
      <c r="F22" s="47"/>
    </row>
    <row r="23" spans="1:6" ht="15" customHeight="1" x14ac:dyDescent="0.25">
      <c r="C23" s="48"/>
      <c r="D23" s="45" t="s">
        <v>45</v>
      </c>
      <c r="E23" s="45"/>
    </row>
    <row r="24" spans="1:6" ht="15" customHeight="1" x14ac:dyDescent="0.25">
      <c r="C24" s="48"/>
      <c r="D24" s="48"/>
      <c r="E24" s="48"/>
    </row>
    <row r="25" spans="1:6" ht="15" customHeight="1" x14ac:dyDescent="0.25">
      <c r="C25" s="49" t="s">
        <v>48</v>
      </c>
      <c r="D25" s="50">
        <f>AVERAGE(C9:C18)</f>
        <v>26650</v>
      </c>
      <c r="E25" s="35">
        <f t="shared" ref="E25:E27" si="1">(D25-25000)*0.09/12</f>
        <v>12.375</v>
      </c>
    </row>
    <row r="26" spans="1:6" ht="15" customHeight="1" x14ac:dyDescent="0.25">
      <c r="C26" s="49" t="s">
        <v>22</v>
      </c>
      <c r="D26" s="50">
        <f>MEDIAN(C9:C18)</f>
        <v>26500</v>
      </c>
      <c r="E26" s="35">
        <f t="shared" si="1"/>
        <v>11.25</v>
      </c>
    </row>
    <row r="27" spans="1:6" ht="15" customHeight="1" x14ac:dyDescent="0.25">
      <c r="C27" s="49" t="s">
        <v>23</v>
      </c>
      <c r="D27" s="50">
        <f>MODE(C9:C18)</f>
        <v>25250</v>
      </c>
      <c r="E27" s="35">
        <f t="shared" si="1"/>
        <v>1.875</v>
      </c>
    </row>
    <row r="28" spans="1:6" ht="15" customHeight="1" x14ac:dyDescent="0.25">
      <c r="C28" s="49" t="s">
        <v>26</v>
      </c>
      <c r="D28" s="50">
        <f>MAX(C9:C18)-MIN(C9:C18)</f>
        <v>4000</v>
      </c>
      <c r="E28" s="50">
        <f>MAX(D9:D18)-MIN(D9:D18)</f>
        <v>30</v>
      </c>
    </row>
    <row r="29" spans="1:6" ht="15" customHeight="1" x14ac:dyDescent="0.25">
      <c r="B29" s="31"/>
      <c r="C29" s="48"/>
      <c r="D29" s="48"/>
      <c r="E29" s="48"/>
    </row>
    <row r="30" spans="1:6" ht="15" customHeight="1" x14ac:dyDescent="0.25">
      <c r="B30" s="51" t="s">
        <v>58</v>
      </c>
    </row>
    <row r="31" spans="1:6" ht="18.75" customHeight="1" x14ac:dyDescent="0.25">
      <c r="A31" s="48"/>
      <c r="B31" s="52" t="s">
        <v>59</v>
      </c>
      <c r="C31" s="48"/>
    </row>
    <row r="32" spans="1:6" ht="15" customHeight="1" x14ac:dyDescent="0.25">
      <c r="A32" s="48"/>
      <c r="B32" s="52" t="s">
        <v>60</v>
      </c>
      <c r="C32" s="48"/>
    </row>
    <row r="33" spans="1:7" ht="15" customHeight="1" x14ac:dyDescent="0.25">
      <c r="A33" s="48"/>
      <c r="B33" s="52" t="s">
        <v>61</v>
      </c>
      <c r="C33" s="48"/>
      <c r="E33" s="30"/>
      <c r="F33" s="25"/>
      <c r="G33" s="16"/>
    </row>
    <row r="34" spans="1:7" ht="15" customHeight="1" x14ac:dyDescent="0.25">
      <c r="A34" s="48"/>
      <c r="B34" s="52" t="s">
        <v>62</v>
      </c>
      <c r="C34" s="48"/>
      <c r="E34" s="30"/>
      <c r="F34" s="25"/>
      <c r="G34" s="16"/>
    </row>
    <row r="35" spans="1:7" ht="15" customHeight="1" x14ac:dyDescent="0.25">
      <c r="A35" s="48"/>
      <c r="B35" s="52" t="s">
        <v>63</v>
      </c>
      <c r="C35" s="48"/>
    </row>
    <row r="36" spans="1:7" ht="15" customHeight="1" x14ac:dyDescent="0.25">
      <c r="B36" s="52" t="s">
        <v>64</v>
      </c>
    </row>
    <row r="37" spans="1:7" ht="15" customHeight="1" x14ac:dyDescent="0.25"/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Tasks 3 and 4</vt:lpstr>
      <vt:lpstr>Tasks 5 and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2017-08-24T07:24:07Z</dcterms:created>
  <dcterms:modified xsi:type="dcterms:W3CDTF">2019-04-29T15:40:32Z</dcterms:modified>
</cp:coreProperties>
</file>